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202300"/>
  <mc:AlternateContent xmlns:mc="http://schemas.openxmlformats.org/markup-compatibility/2006">
    <mc:Choice Requires="x15">
      <x15ac:absPath xmlns:x15ac="http://schemas.microsoft.com/office/spreadsheetml/2010/11/ac" url="D:\01-Activités\04_Gabriel-Tech\### Images site\GT - Points techniques\GT - Conversions\"/>
    </mc:Choice>
  </mc:AlternateContent>
  <xr:revisionPtr revIDLastSave="0" documentId="13_ncr:1_{D2D740B0-1318-4FB2-BF48-4E9D1F54D640}" xr6:coauthVersionLast="47" xr6:coauthVersionMax="47" xr10:uidLastSave="{00000000-0000-0000-0000-000000000000}"/>
  <bookViews>
    <workbookView xWindow="-108" yWindow="-108" windowWidth="23256" windowHeight="12720" xr2:uid="{93277C9C-8E30-4DCB-A983-0CE25C1AF14A}"/>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1" l="1"/>
  <c r="F11" i="1" l="1"/>
  <c r="F10" i="1" s="1"/>
  <c r="F8" i="1"/>
  <c r="F13" i="1"/>
  <c r="F24" i="1"/>
  <c r="F20" i="1"/>
  <c r="F19" i="1"/>
  <c r="F22" i="1"/>
  <c r="F23" i="1"/>
  <c r="F18" i="1"/>
  <c r="F7" i="1"/>
</calcChain>
</file>

<file path=xl/sharedStrings.xml><?xml version="1.0" encoding="utf-8"?>
<sst xmlns="http://schemas.openxmlformats.org/spreadsheetml/2006/main" count="34" uniqueCount="19">
  <si>
    <t>V/m</t>
  </si>
  <si>
    <t>mV/m</t>
  </si>
  <si>
    <t>=</t>
  </si>
  <si>
    <t>V08/01/24-JPAGT</t>
  </si>
  <si>
    <r>
      <t>mW/m</t>
    </r>
    <r>
      <rPr>
        <b/>
        <vertAlign val="superscript"/>
        <sz val="12"/>
        <color theme="1"/>
        <rFont val="Aptos Display"/>
        <family val="2"/>
        <scheme val="major"/>
      </rPr>
      <t>2</t>
    </r>
  </si>
  <si>
    <r>
      <t>µW/m</t>
    </r>
    <r>
      <rPr>
        <b/>
        <vertAlign val="superscript"/>
        <sz val="12"/>
        <color theme="1"/>
        <rFont val="Aptos Display"/>
        <family val="2"/>
        <scheme val="major"/>
      </rPr>
      <t>2</t>
    </r>
  </si>
  <si>
    <r>
      <t>W/m</t>
    </r>
    <r>
      <rPr>
        <b/>
        <vertAlign val="superscript"/>
        <sz val="12"/>
        <color theme="1"/>
        <rFont val="Aptos Display"/>
        <family val="2"/>
        <scheme val="major"/>
      </rPr>
      <t>2</t>
    </r>
  </si>
  <si>
    <t>nW/m2</t>
  </si>
  <si>
    <r>
      <t>nW/m</t>
    </r>
    <r>
      <rPr>
        <b/>
        <vertAlign val="superscript"/>
        <sz val="12"/>
        <color theme="1"/>
        <rFont val="Aptos Display"/>
        <family val="2"/>
        <scheme val="major"/>
      </rPr>
      <t>2</t>
    </r>
  </si>
  <si>
    <r>
      <t>Conversions  : mW/m</t>
    </r>
    <r>
      <rPr>
        <b/>
        <vertAlign val="superscript"/>
        <sz val="14"/>
        <color rgb="FF000099"/>
        <rFont val="Aptos Display"/>
        <family val="2"/>
        <scheme val="major"/>
      </rPr>
      <t>2</t>
    </r>
    <r>
      <rPr>
        <b/>
        <sz val="14"/>
        <color rgb="FF000099"/>
        <rFont val="Aptos Display"/>
        <family val="2"/>
        <scheme val="major"/>
      </rPr>
      <t>, µW/m</t>
    </r>
    <r>
      <rPr>
        <b/>
        <vertAlign val="superscript"/>
        <sz val="14"/>
        <color rgb="FF000099"/>
        <rFont val="Aptos Display"/>
        <family val="2"/>
        <scheme val="major"/>
      </rPr>
      <t>2</t>
    </r>
    <r>
      <rPr>
        <b/>
        <sz val="14"/>
        <color rgb="FF000099"/>
        <rFont val="Aptos Display"/>
        <family val="2"/>
        <scheme val="major"/>
      </rPr>
      <t>, nW/m</t>
    </r>
    <r>
      <rPr>
        <b/>
        <vertAlign val="superscript"/>
        <sz val="14"/>
        <color rgb="FF000099"/>
        <rFont val="Aptos Display"/>
        <family val="2"/>
        <scheme val="major"/>
      </rPr>
      <t>2</t>
    </r>
    <r>
      <rPr>
        <b/>
        <sz val="14"/>
        <color rgb="FF000099"/>
        <rFont val="Aptos Display"/>
        <family val="2"/>
        <scheme val="major"/>
      </rPr>
      <t xml:space="preserve"> en V/m et mV/m</t>
    </r>
  </si>
  <si>
    <r>
      <t>Conversions  : V/m ou mV/m en mW/m</t>
    </r>
    <r>
      <rPr>
        <b/>
        <vertAlign val="superscript"/>
        <sz val="14"/>
        <color rgb="FF003300"/>
        <rFont val="Aptos Display"/>
        <family val="2"/>
        <scheme val="major"/>
      </rPr>
      <t>2</t>
    </r>
    <r>
      <rPr>
        <b/>
        <sz val="14"/>
        <color rgb="FF003300"/>
        <rFont val="Aptos Display"/>
        <family val="2"/>
        <scheme val="major"/>
      </rPr>
      <t>, µW/m</t>
    </r>
    <r>
      <rPr>
        <b/>
        <vertAlign val="superscript"/>
        <sz val="14"/>
        <color rgb="FF003300"/>
        <rFont val="Aptos Display"/>
        <family val="2"/>
        <scheme val="major"/>
      </rPr>
      <t>2</t>
    </r>
    <r>
      <rPr>
        <b/>
        <sz val="14"/>
        <color rgb="FF003300"/>
        <rFont val="Aptos Display"/>
        <family val="2"/>
        <scheme val="major"/>
      </rPr>
      <t xml:space="preserve"> et nW/m</t>
    </r>
    <r>
      <rPr>
        <b/>
        <vertAlign val="superscript"/>
        <sz val="14"/>
        <color rgb="FF003300"/>
        <rFont val="Aptos Display"/>
        <family val="2"/>
        <scheme val="major"/>
      </rPr>
      <t>2</t>
    </r>
  </si>
  <si>
    <t>Indiquez la valeur à convertir =&gt;</t>
  </si>
  <si>
    <r>
      <t>mW/m</t>
    </r>
    <r>
      <rPr>
        <b/>
        <vertAlign val="superscript"/>
        <sz val="14"/>
        <color theme="1"/>
        <rFont val="Aptos Display"/>
        <family val="2"/>
        <scheme val="major"/>
      </rPr>
      <t>2</t>
    </r>
  </si>
  <si>
    <r>
      <t>µW/m</t>
    </r>
    <r>
      <rPr>
        <b/>
        <vertAlign val="superscript"/>
        <sz val="14"/>
        <color theme="1"/>
        <rFont val="Aptos Display"/>
        <family val="2"/>
        <scheme val="major"/>
      </rPr>
      <t>2</t>
    </r>
  </si>
  <si>
    <r>
      <t>nW/m</t>
    </r>
    <r>
      <rPr>
        <b/>
        <vertAlign val="superscript"/>
        <sz val="14"/>
        <color theme="1"/>
        <rFont val="Aptos Display"/>
        <family val="2"/>
        <scheme val="major"/>
      </rPr>
      <t>2</t>
    </r>
  </si>
  <si>
    <t>Lien vers le site :</t>
  </si>
  <si>
    <t>https://www.gabriel-technologie.fr/points-techniques/conversions-v-m-w-m2/</t>
  </si>
  <si>
    <r>
      <t>Utilitaire  pour les conversions de champs électriques (V/m) en densités de puissances (mW/m</t>
    </r>
    <r>
      <rPr>
        <b/>
        <vertAlign val="superscript"/>
        <sz val="14"/>
        <color theme="1"/>
        <rFont val="Aptos Display"/>
        <family val="2"/>
        <scheme val="major"/>
      </rPr>
      <t>2</t>
    </r>
    <r>
      <rPr>
        <b/>
        <sz val="14"/>
        <color theme="1"/>
        <rFont val="Aptos Display"/>
        <family val="2"/>
        <scheme val="major"/>
      </rPr>
      <t>) et réciproquement</t>
    </r>
  </si>
  <si>
    <r>
      <rPr>
        <b/>
        <sz val="11"/>
        <color theme="1"/>
        <rFont val="Aptos Display"/>
        <family val="2"/>
        <scheme val="major"/>
      </rPr>
      <t>Précision utile :</t>
    </r>
    <r>
      <rPr>
        <sz val="11"/>
        <color theme="1"/>
        <rFont val="Aptos Display"/>
        <family val="2"/>
        <scheme val="major"/>
      </rPr>
      <t xml:space="preserve"> Les conversions de champs électriques (V/m) en densités de puissances (W/m2) sont des </t>
    </r>
    <r>
      <rPr>
        <u/>
        <sz val="11"/>
        <color theme="1"/>
        <rFont val="Aptos Display"/>
        <family val="2"/>
        <scheme val="major"/>
      </rPr>
      <t>valeurs transposées théoriques !</t>
    </r>
    <r>
      <rPr>
        <sz val="11"/>
        <color theme="1"/>
        <rFont val="Aptos Display"/>
        <family val="2"/>
        <scheme val="major"/>
      </rPr>
      <t xml:space="preserve">
En effet, afin de les rendre plus accessibles nombre d'appareils de mesures grand public proposent uniquement un affichage en densité de puissance (mW/m2 ou µW/m2).
Pour répondre à cette raison économique, ces appareils sont majoritairement équipés d'antennes conçues pour les mesures de champs électriques (V/m), aux coûts réduits en comparaison d'antennes spécifiques pour les mesures de densités de puissances exprimées en W/m2, mW/m2 ou µW/m2, plus onéreuses.
La solution utilisée par les fabricants est simplement d'effectuer une conversion mathématique à partir d’une mesure en V/m qui sera transposée en mW/m2 ou µW/m2 à partir de la formule : P(W)=(V/m)2/377(Ω)
L'affichage sur ces appareils fournit de ce fait des valeurs théoriques indicatives cependant soumises à des conditions, dont :
- Le fait que les antennes pour les champs électriques sont dites "polarisées" (c'est à dire ayant leur meilleur rendement dans le sens de la polarisation de ou des antennes émettrices) se traduit notamment par des mesures dirigées pour lesquelles une simple rotation de l'appareil de mesure modifie très très significativement la mesure !
- Les mesures doivent être effectuées en "champs lointains" (donc éloignées des sources) et non en "champs proches", ceci afin que celles-ci soient cohérentes (les ondes électromagnétiques doivent être perpendiculaires)
Les appareils professionnels ou industriels utilisent (eux) des antennes et des appareils conçus pour réellement mesurer les densités de puissances, et leurs conceptions ainsi que leurs prix sont bien supérieurs aux antennes adaptées aux mesures de champs électriques.
Simple conseil :
- Privilégiez les mesures en V/m (champs électriques) lorsque vous disposez d'appareils équipés d'antennes pour ceux-ci, orientez votre appareil pour optimiser la captation lorsque vous ciblez une source, ou balayez l’espace si vous voulez effectuer une mesure plus globale
- Si votre appareil ne propose que des mesures en densités de puissances, effectuez vos mesures en champs lointains, donc éloignés des sources que vous souhaitez mesurer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</si>
</sst>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000"/>
  </numFmts>
  <fonts count="21" x14ac:knownFonts="1">
    <font>
      <sz val="11"/>
      <color theme="1"/>
      <name val="Arial"/>
      <family val="2"/>
    </font>
    <font>
      <sz val="8"/>
      <name val="Arial"/>
      <family val="2"/>
    </font>
    <font>
      <sz val="11"/>
      <color theme="1"/>
      <name val="Aptos Display"/>
      <family val="2"/>
      <scheme val="major"/>
    </font>
    <font>
      <b/>
      <sz val="14"/>
      <color rgb="FF000099"/>
      <name val="Aptos Display"/>
      <family val="2"/>
      <scheme val="major"/>
    </font>
    <font>
      <b/>
      <vertAlign val="superscript"/>
      <sz val="14"/>
      <color rgb="FF000099"/>
      <name val="Aptos Display"/>
      <family val="2"/>
      <scheme val="major"/>
    </font>
    <font>
      <b/>
      <sz val="11"/>
      <color theme="1"/>
      <name val="Aptos Display"/>
      <family val="2"/>
      <scheme val="major"/>
    </font>
    <font>
      <b/>
      <sz val="12"/>
      <color theme="1"/>
      <name val="Aptos Display"/>
      <family val="2"/>
      <scheme val="major"/>
    </font>
    <font>
      <b/>
      <vertAlign val="superscript"/>
      <sz val="12"/>
      <color theme="1"/>
      <name val="Aptos Display"/>
      <family val="2"/>
      <scheme val="major"/>
    </font>
    <font>
      <b/>
      <sz val="11"/>
      <color rgb="FF0070C0"/>
      <name val="Aptos Display"/>
      <family val="2"/>
      <scheme val="major"/>
    </font>
    <font>
      <b/>
      <sz val="11"/>
      <color rgb="FF000066"/>
      <name val="Aptos Display"/>
      <family val="2"/>
      <scheme val="major"/>
    </font>
    <font>
      <b/>
      <sz val="14"/>
      <color rgb="FF003300"/>
      <name val="Aptos Display"/>
      <family val="2"/>
      <scheme val="major"/>
    </font>
    <font>
      <b/>
      <vertAlign val="superscript"/>
      <sz val="14"/>
      <color rgb="FF003300"/>
      <name val="Aptos Display"/>
      <family val="2"/>
      <scheme val="major"/>
    </font>
    <font>
      <sz val="14"/>
      <color theme="1"/>
      <name val="Aptos Display"/>
      <family val="2"/>
      <scheme val="major"/>
    </font>
    <font>
      <b/>
      <sz val="14"/>
      <color theme="1"/>
      <name val="Aptos Display"/>
      <family val="2"/>
      <scheme val="major"/>
    </font>
    <font>
      <b/>
      <vertAlign val="superscript"/>
      <sz val="14"/>
      <color theme="1"/>
      <name val="Aptos Display"/>
      <family val="2"/>
      <scheme val="major"/>
    </font>
    <font>
      <b/>
      <sz val="16"/>
      <color theme="1"/>
      <name val="Aptos Display"/>
      <family val="2"/>
      <scheme val="major"/>
    </font>
    <font>
      <sz val="12"/>
      <color theme="1"/>
      <name val="Aptos Display"/>
      <family val="2"/>
      <scheme val="major"/>
    </font>
    <font>
      <sz val="16"/>
      <color theme="1"/>
      <name val="Aptos Display"/>
      <family val="2"/>
      <scheme val="major"/>
    </font>
    <font>
      <b/>
      <sz val="12"/>
      <color rgb="FF7030A0"/>
      <name val="Aptos Display"/>
      <family val="2"/>
      <scheme val="major"/>
    </font>
    <font>
      <u/>
      <sz val="11"/>
      <color theme="10"/>
      <name val="Arial"/>
      <family val="2"/>
    </font>
    <font>
      <u/>
      <sz val="11"/>
      <color theme="1"/>
      <name val="Aptos Display"/>
      <family val="2"/>
      <scheme val="major"/>
    </font>
  </fonts>
  <fills count="7">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FFE2C5"/>
        <bgColor indexed="64"/>
      </patternFill>
    </fill>
    <fill>
      <patternFill patternType="solid">
        <fgColor rgb="FFDDFFDD"/>
        <bgColor indexed="64"/>
      </patternFill>
    </fill>
    <fill>
      <patternFill patternType="solid">
        <fgColor theme="3" tint="0.89999084444715716"/>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ck">
        <color rgb="FF000099"/>
      </left>
      <right style="thin">
        <color indexed="64"/>
      </right>
      <top style="thick">
        <color rgb="FF000099"/>
      </top>
      <bottom style="thin">
        <color indexed="64"/>
      </bottom>
      <diagonal/>
    </border>
    <border>
      <left style="thin">
        <color indexed="64"/>
      </left>
      <right style="thin">
        <color indexed="64"/>
      </right>
      <top style="thick">
        <color rgb="FF000099"/>
      </top>
      <bottom style="thin">
        <color indexed="64"/>
      </bottom>
      <diagonal/>
    </border>
    <border>
      <left style="thin">
        <color indexed="64"/>
      </left>
      <right style="thick">
        <color rgb="FF000099"/>
      </right>
      <top style="thick">
        <color rgb="FF000099"/>
      </top>
      <bottom style="thin">
        <color indexed="64"/>
      </bottom>
      <diagonal/>
    </border>
    <border>
      <left style="thick">
        <color rgb="FF000099"/>
      </left>
      <right style="thin">
        <color indexed="64"/>
      </right>
      <top style="thin">
        <color indexed="64"/>
      </top>
      <bottom style="thin">
        <color indexed="64"/>
      </bottom>
      <diagonal/>
    </border>
    <border>
      <left style="thin">
        <color indexed="64"/>
      </left>
      <right style="thick">
        <color rgb="FF000099"/>
      </right>
      <top style="thin">
        <color indexed="64"/>
      </top>
      <bottom style="thin">
        <color indexed="64"/>
      </bottom>
      <diagonal/>
    </border>
    <border>
      <left style="thick">
        <color rgb="FF000099"/>
      </left>
      <right/>
      <top/>
      <bottom/>
      <diagonal/>
    </border>
    <border>
      <left/>
      <right style="thick">
        <color rgb="FF000099"/>
      </right>
      <top/>
      <bottom/>
      <diagonal/>
    </border>
    <border>
      <left style="thick">
        <color rgb="FF000099"/>
      </left>
      <right style="thin">
        <color indexed="64"/>
      </right>
      <top style="thin">
        <color indexed="64"/>
      </top>
      <bottom style="thick">
        <color rgb="FF000099"/>
      </bottom>
      <diagonal/>
    </border>
    <border>
      <left style="thin">
        <color indexed="64"/>
      </left>
      <right style="thin">
        <color indexed="64"/>
      </right>
      <top style="thin">
        <color indexed="64"/>
      </top>
      <bottom style="thick">
        <color rgb="FF000099"/>
      </bottom>
      <diagonal/>
    </border>
    <border>
      <left style="thin">
        <color indexed="64"/>
      </left>
      <right style="thick">
        <color rgb="FF000099"/>
      </right>
      <top style="thin">
        <color indexed="64"/>
      </top>
      <bottom style="thick">
        <color rgb="FF000099"/>
      </bottom>
      <diagonal/>
    </border>
    <border>
      <left style="thick">
        <color theme="6" tint="-0.24994659260841701"/>
      </left>
      <right style="thin">
        <color indexed="64"/>
      </right>
      <top style="thick">
        <color theme="6" tint="-0.24994659260841701"/>
      </top>
      <bottom style="thin">
        <color indexed="64"/>
      </bottom>
      <diagonal/>
    </border>
    <border>
      <left style="thin">
        <color indexed="64"/>
      </left>
      <right style="thin">
        <color indexed="64"/>
      </right>
      <top style="thick">
        <color theme="6" tint="-0.24994659260841701"/>
      </top>
      <bottom style="thin">
        <color indexed="64"/>
      </bottom>
      <diagonal/>
    </border>
    <border>
      <left style="thin">
        <color indexed="64"/>
      </left>
      <right style="thick">
        <color theme="6" tint="-0.24994659260841701"/>
      </right>
      <top style="thick">
        <color theme="6" tint="-0.24994659260841701"/>
      </top>
      <bottom style="thin">
        <color indexed="64"/>
      </bottom>
      <diagonal/>
    </border>
    <border>
      <left style="thick">
        <color theme="6" tint="-0.24994659260841701"/>
      </left>
      <right style="thin">
        <color indexed="64"/>
      </right>
      <top style="thin">
        <color indexed="64"/>
      </top>
      <bottom style="thin">
        <color indexed="64"/>
      </bottom>
      <diagonal/>
    </border>
    <border>
      <left style="thin">
        <color indexed="64"/>
      </left>
      <right style="thick">
        <color theme="6" tint="-0.24994659260841701"/>
      </right>
      <top style="thin">
        <color indexed="64"/>
      </top>
      <bottom style="thin">
        <color indexed="64"/>
      </bottom>
      <diagonal/>
    </border>
    <border>
      <left style="thick">
        <color theme="6" tint="-0.24994659260841701"/>
      </left>
      <right/>
      <top/>
      <bottom/>
      <diagonal/>
    </border>
    <border>
      <left/>
      <right style="thick">
        <color theme="6" tint="-0.24994659260841701"/>
      </right>
      <top/>
      <bottom/>
      <diagonal/>
    </border>
    <border>
      <left style="thick">
        <color theme="6" tint="-0.24994659260841701"/>
      </left>
      <right style="thin">
        <color indexed="64"/>
      </right>
      <top style="thin">
        <color indexed="64"/>
      </top>
      <bottom style="thick">
        <color theme="6" tint="-0.24994659260841701"/>
      </bottom>
      <diagonal/>
    </border>
    <border>
      <left style="thin">
        <color indexed="64"/>
      </left>
      <right style="thin">
        <color indexed="64"/>
      </right>
      <top style="thin">
        <color indexed="64"/>
      </top>
      <bottom style="thick">
        <color theme="6" tint="-0.24994659260841701"/>
      </bottom>
      <diagonal/>
    </border>
    <border>
      <left style="thin">
        <color indexed="64"/>
      </left>
      <right style="thick">
        <color theme="6" tint="-0.24994659260841701"/>
      </right>
      <top style="thin">
        <color indexed="64"/>
      </top>
      <bottom style="thick">
        <color theme="6"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9" fillId="0" borderId="0" applyNumberFormat="0" applyFill="0" applyBorder="0" applyAlignment="0" applyProtection="0"/>
  </cellStyleXfs>
  <cellXfs count="73">
    <xf numFmtId="0" fontId="0" fillId="0" borderId="0" xfId="0"/>
    <xf numFmtId="0" fontId="2" fillId="0" borderId="0" xfId="0" applyFont="1" applyAlignment="1">
      <alignment vertical="center"/>
    </xf>
    <xf numFmtId="0" fontId="2" fillId="0" borderId="0" xfId="0" applyFont="1"/>
    <xf numFmtId="0" fontId="12" fillId="0" borderId="0" xfId="0" applyFont="1" applyAlignment="1">
      <alignment vertical="center" wrapText="1"/>
    </xf>
    <xf numFmtId="0" fontId="6" fillId="0" borderId="0" xfId="0" applyFont="1" applyAlignment="1">
      <alignment horizontal="left" vertical="center" wrapText="1"/>
    </xf>
    <xf numFmtId="0" fontId="2" fillId="0" borderId="0" xfId="0" applyFont="1" applyAlignment="1">
      <alignment horizontal="right" indent="1"/>
    </xf>
    <xf numFmtId="166" fontId="8" fillId="3" borderId="1" xfId="0" applyNumberFormat="1" applyFont="1" applyFill="1" applyBorder="1" applyAlignment="1">
      <alignment horizontal="right" vertical="center" indent="1"/>
    </xf>
    <xf numFmtId="2" fontId="9" fillId="3" borderId="1" xfId="0" applyNumberFormat="1" applyFont="1" applyFill="1" applyBorder="1" applyAlignment="1">
      <alignment horizontal="right" vertical="center" indent="1"/>
    </xf>
    <xf numFmtId="164" fontId="9" fillId="5" borderId="1" xfId="0" applyNumberFormat="1" applyFont="1" applyFill="1" applyBorder="1" applyAlignment="1">
      <alignment horizontal="right" vertical="center" indent="1"/>
    </xf>
    <xf numFmtId="164" fontId="8" fillId="5" borderId="1" xfId="0" applyNumberFormat="1" applyFont="1" applyFill="1" applyBorder="1" applyAlignment="1">
      <alignment horizontal="right" vertical="center" indent="1"/>
    </xf>
    <xf numFmtId="166" fontId="8" fillId="3" borderId="3" xfId="0" applyNumberFormat="1" applyFont="1" applyFill="1" applyBorder="1" applyAlignment="1">
      <alignment horizontal="right" vertical="center" indent="1"/>
    </xf>
    <xf numFmtId="0" fontId="6" fillId="3" borderId="4" xfId="0" applyFont="1" applyFill="1" applyBorder="1" applyAlignment="1">
      <alignment horizontal="left" vertical="center" wrapText="1"/>
    </xf>
    <xf numFmtId="0" fontId="6" fillId="3" borderId="6" xfId="0" applyFont="1" applyFill="1" applyBorder="1" applyAlignment="1">
      <alignment horizontal="left" vertical="center" wrapText="1"/>
    </xf>
    <xf numFmtId="0" fontId="2" fillId="0" borderId="8" xfId="0" applyFont="1" applyBorder="1" applyAlignment="1">
      <alignment vertical="center"/>
    </xf>
    <xf numFmtId="2" fontId="9" fillId="3" borderId="10" xfId="0" applyNumberFormat="1" applyFont="1" applyFill="1" applyBorder="1" applyAlignment="1">
      <alignment horizontal="right" vertical="center" indent="1"/>
    </xf>
    <xf numFmtId="0" fontId="6" fillId="3" borderId="11" xfId="0" applyFont="1" applyFill="1" applyBorder="1" applyAlignment="1">
      <alignment horizontal="left" vertical="center" wrapText="1"/>
    </xf>
    <xf numFmtId="164" fontId="9" fillId="5" borderId="13" xfId="0" applyNumberFormat="1" applyFont="1" applyFill="1" applyBorder="1" applyAlignment="1">
      <alignment horizontal="right" vertical="center" indent="1"/>
    </xf>
    <xf numFmtId="0" fontId="6" fillId="5" borderId="14" xfId="0" applyFont="1" applyFill="1" applyBorder="1" applyAlignment="1">
      <alignment horizontal="left" vertical="center" wrapText="1"/>
    </xf>
    <xf numFmtId="0" fontId="6" fillId="5" borderId="16" xfId="0" applyFont="1" applyFill="1" applyBorder="1" applyAlignment="1">
      <alignment horizontal="left" vertical="center" wrapText="1"/>
    </xf>
    <xf numFmtId="0" fontId="6" fillId="0" borderId="18" xfId="0" applyFont="1" applyBorder="1" applyAlignment="1">
      <alignment horizontal="left" vertical="center" wrapText="1"/>
    </xf>
    <xf numFmtId="164" fontId="8" fillId="5" borderId="20" xfId="0" applyNumberFormat="1" applyFont="1" applyFill="1" applyBorder="1" applyAlignment="1">
      <alignment horizontal="right" vertical="center" indent="1"/>
    </xf>
    <xf numFmtId="0" fontId="6" fillId="5" borderId="21" xfId="0" applyFont="1" applyFill="1" applyBorder="1" applyAlignment="1">
      <alignment horizontal="left" vertical="center" wrapText="1"/>
    </xf>
    <xf numFmtId="0" fontId="13"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right" vertical="center" wrapText="1"/>
    </xf>
    <xf numFmtId="0" fontId="2" fillId="0" borderId="7" xfId="0" applyFont="1" applyBorder="1" applyAlignment="1">
      <alignment vertical="center" wrapText="1"/>
    </xf>
    <xf numFmtId="0" fontId="5" fillId="0" borderId="17" xfId="0" applyFont="1" applyBorder="1" applyAlignment="1">
      <alignment vertical="center" wrapText="1"/>
    </xf>
    <xf numFmtId="0" fontId="5" fillId="0" borderId="7" xfId="0" applyFont="1" applyBorder="1" applyAlignment="1">
      <alignment horizontal="center" vertical="center" wrapText="1"/>
    </xf>
    <xf numFmtId="0" fontId="16" fillId="0" borderId="0" xfId="0" applyFont="1" applyAlignment="1">
      <alignment vertical="center"/>
    </xf>
    <xf numFmtId="0" fontId="12" fillId="0" borderId="0" xfId="0" applyFont="1" applyAlignment="1">
      <alignment vertical="center"/>
    </xf>
    <xf numFmtId="0" fontId="15" fillId="0" borderId="0" xfId="0" quotePrefix="1" applyFont="1" applyAlignment="1">
      <alignment horizontal="center" vertical="center"/>
    </xf>
    <xf numFmtId="0" fontId="17" fillId="0" borderId="0" xfId="0" applyFont="1" applyAlignment="1">
      <alignment vertical="center"/>
    </xf>
    <xf numFmtId="0" fontId="12" fillId="0" borderId="0" xfId="0" applyFont="1"/>
    <xf numFmtId="2" fontId="18" fillId="0" borderId="0" xfId="0" applyNumberFormat="1" applyFont="1" applyAlignment="1">
      <alignment horizontal="center" vertical="center"/>
    </xf>
    <xf numFmtId="0" fontId="19" fillId="0" borderId="0" xfId="1" applyAlignment="1">
      <alignment vertical="center"/>
    </xf>
    <xf numFmtId="0" fontId="13" fillId="0" borderId="0" xfId="0" applyFont="1" applyAlignment="1">
      <alignment horizontal="center" vertical="center" wrapText="1"/>
    </xf>
    <xf numFmtId="164" fontId="18" fillId="4" borderId="13" xfId="0" applyNumberFormat="1" applyFont="1" applyFill="1" applyBorder="1" applyAlignment="1">
      <alignment horizontal="center" vertical="center"/>
    </xf>
    <xf numFmtId="164" fontId="18" fillId="4" borderId="1" xfId="0" applyNumberFormat="1" applyFont="1" applyFill="1" applyBorder="1" applyAlignment="1">
      <alignment horizontal="center" vertical="center"/>
    </xf>
    <xf numFmtId="0" fontId="13" fillId="4" borderId="1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5" fillId="5" borderId="13" xfId="0" quotePrefix="1" applyFont="1" applyFill="1" applyBorder="1" applyAlignment="1">
      <alignment horizontal="center" vertical="center"/>
    </xf>
    <xf numFmtId="0" fontId="15" fillId="5" borderId="1" xfId="0" quotePrefix="1"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9" xfId="0" applyFont="1" applyFill="1" applyBorder="1" applyAlignment="1">
      <alignment horizontal="center" vertical="center" wrapText="1"/>
    </xf>
    <xf numFmtId="2" fontId="18" fillId="2" borderId="1" xfId="0" applyNumberFormat="1" applyFont="1" applyFill="1" applyBorder="1" applyAlignment="1">
      <alignment horizontal="center" vertical="center"/>
    </xf>
    <xf numFmtId="2" fontId="18" fillId="2" borderId="10" xfId="0" applyNumberFormat="1"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5" fillId="3" borderId="1" xfId="0" quotePrefix="1" applyFont="1" applyFill="1" applyBorder="1" applyAlignment="1">
      <alignment horizontal="center" vertical="center"/>
    </xf>
    <xf numFmtId="0" fontId="15" fillId="3" borderId="10" xfId="0" quotePrefix="1" applyFont="1" applyFill="1" applyBorder="1" applyAlignment="1">
      <alignment horizontal="center" vertical="center"/>
    </xf>
    <xf numFmtId="0" fontId="3" fillId="0" borderId="0" xfId="0" applyFont="1" applyAlignment="1">
      <alignment horizontal="center" vertical="center"/>
    </xf>
    <xf numFmtId="165" fontId="18" fillId="2" borderId="1" xfId="0" applyNumberFormat="1" applyFont="1" applyFill="1" applyBorder="1" applyAlignment="1">
      <alignment horizontal="center" vertical="center"/>
    </xf>
    <xf numFmtId="0" fontId="13" fillId="2" borderId="3" xfId="0" applyFont="1" applyFill="1" applyBorder="1" applyAlignment="1">
      <alignment horizontal="center" vertical="center" wrapText="1"/>
    </xf>
    <xf numFmtId="2" fontId="18" fillId="2" borderId="3" xfId="0" applyNumberFormat="1" applyFont="1" applyFill="1" applyBorder="1" applyAlignment="1">
      <alignment horizontal="center" vertical="center"/>
    </xf>
    <xf numFmtId="0" fontId="5" fillId="2" borderId="2" xfId="0" applyFont="1" applyFill="1" applyBorder="1" applyAlignment="1">
      <alignment horizontal="center" vertical="center" wrapText="1"/>
    </xf>
    <xf numFmtId="0" fontId="15" fillId="3" borderId="3" xfId="0" quotePrefix="1" applyFont="1" applyFill="1" applyBorder="1" applyAlignment="1">
      <alignment horizontal="center" vertical="center"/>
    </xf>
    <xf numFmtId="0" fontId="2" fillId="0" borderId="0" xfId="0" applyFont="1" applyAlignment="1">
      <alignment horizontal="center" vertical="center" wrapText="1"/>
    </xf>
    <xf numFmtId="0" fontId="5" fillId="4" borderId="15" xfId="0" applyFont="1" applyFill="1" applyBorder="1" applyAlignment="1">
      <alignment horizontal="center" vertical="center" wrapText="1"/>
    </xf>
    <xf numFmtId="0" fontId="5" fillId="4" borderId="19" xfId="0" applyFont="1" applyFill="1" applyBorder="1" applyAlignment="1">
      <alignment horizontal="center" vertical="center" wrapText="1"/>
    </xf>
    <xf numFmtId="164" fontId="18" fillId="4" borderId="20" xfId="0" applyNumberFormat="1" applyFont="1" applyFill="1" applyBorder="1" applyAlignment="1">
      <alignment horizontal="center" vertical="center"/>
    </xf>
    <xf numFmtId="0" fontId="13" fillId="4" borderId="20" xfId="0" applyFont="1" applyFill="1" applyBorder="1" applyAlignment="1">
      <alignment horizontal="center" vertical="center" wrapText="1"/>
    </xf>
    <xf numFmtId="0" fontId="15" fillId="5" borderId="20" xfId="0" quotePrefix="1" applyFont="1" applyFill="1" applyBorder="1" applyAlignment="1">
      <alignment horizontal="center" vertical="center"/>
    </xf>
    <xf numFmtId="0" fontId="10" fillId="0" borderId="0" xfId="0" applyFont="1" applyAlignment="1">
      <alignment horizontal="center" vertical="center"/>
    </xf>
    <xf numFmtId="0" fontId="5" fillId="4" borderId="12" xfId="0" applyFont="1" applyFill="1" applyBorder="1" applyAlignment="1">
      <alignment horizontal="center" vertical="center" wrapText="1"/>
    </xf>
    <xf numFmtId="0" fontId="2" fillId="6" borderId="22" xfId="0" applyFont="1" applyFill="1" applyBorder="1" applyAlignment="1">
      <alignment horizontal="left" vertical="center" wrapText="1"/>
    </xf>
    <xf numFmtId="0" fontId="2" fillId="6" borderId="23" xfId="0" applyFont="1" applyFill="1" applyBorder="1" applyAlignment="1">
      <alignment horizontal="left" vertical="center" wrapText="1"/>
    </xf>
    <xf numFmtId="0" fontId="2" fillId="6" borderId="24" xfId="0" applyFont="1" applyFill="1" applyBorder="1" applyAlignment="1">
      <alignment horizontal="left" vertical="center" wrapText="1"/>
    </xf>
    <xf numFmtId="0" fontId="2" fillId="6" borderId="25"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26" xfId="0" applyFont="1" applyFill="1" applyBorder="1" applyAlignment="1">
      <alignment horizontal="left" vertical="center" wrapText="1"/>
    </xf>
    <xf numFmtId="0" fontId="2" fillId="6" borderId="27" xfId="0" applyFont="1" applyFill="1" applyBorder="1" applyAlignment="1">
      <alignment horizontal="left" vertical="center" wrapText="1"/>
    </xf>
    <xf numFmtId="0" fontId="2" fillId="6" borderId="28" xfId="0" applyFont="1" applyFill="1" applyBorder="1" applyAlignment="1">
      <alignment horizontal="left" vertical="center" wrapText="1"/>
    </xf>
    <xf numFmtId="0" fontId="2" fillId="6" borderId="29" xfId="0" applyFont="1" applyFill="1" applyBorder="1" applyAlignment="1">
      <alignment horizontal="left" vertical="center" wrapText="1"/>
    </xf>
  </cellXfs>
  <cellStyles count="2">
    <cellStyle name="Lien hypertexte" xfId="1" builtinId="8"/>
    <cellStyle name="Normal" xfId="0" builtinId="0"/>
  </cellStyles>
  <dxfs count="0"/>
  <tableStyles count="0" defaultTableStyle="TableStyleMedium2" defaultPivotStyle="PivotStyleLight16"/>
  <colors>
    <mruColors>
      <color rgb="FF000099"/>
      <color rgb="FFDDFFDD"/>
      <color rgb="FFFFE2C5"/>
      <color rgb="FFCCFFFF"/>
      <color rgb="FFFFFFCC"/>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abriel-technologie.fr/points-techniques/conversions-v-m-w-m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9736F-9761-4823-B77E-B69D7269C66E}">
  <dimension ref="B1:R31"/>
  <sheetViews>
    <sheetView tabSelected="1" zoomScale="85" zoomScaleNormal="85" workbookViewId="0">
      <selection activeCell="I3" sqref="I3:R28"/>
    </sheetView>
  </sheetViews>
  <sheetFormatPr baseColWidth="10" defaultRowHeight="14.4" x14ac:dyDescent="0.3"/>
  <cols>
    <col min="1" max="1" width="1.8984375" style="1" customWidth="1"/>
    <col min="2" max="2" width="17.69921875" style="23" customWidth="1"/>
    <col min="3" max="3" width="8.5" style="1" customWidth="1"/>
    <col min="4" max="4" width="9.5" style="2" customWidth="1"/>
    <col min="5" max="5" width="4.59765625" style="2" customWidth="1"/>
    <col min="6" max="6" width="13.69921875" style="2" customWidth="1"/>
    <col min="7" max="7" width="8.19921875" style="1" customWidth="1"/>
    <col min="8" max="16384" width="11.19921875" style="1"/>
  </cols>
  <sheetData>
    <row r="1" spans="2:18" ht="14.4" customHeight="1" x14ac:dyDescent="0.25">
      <c r="C1" s="3"/>
      <c r="D1" s="3"/>
      <c r="E1" s="3"/>
      <c r="F1" s="3"/>
    </row>
    <row r="2" spans="2:18" ht="24" customHeight="1" x14ac:dyDescent="0.25">
      <c r="B2" s="35" t="s">
        <v>17</v>
      </c>
      <c r="C2" s="35"/>
      <c r="D2" s="35"/>
      <c r="E2" s="35"/>
      <c r="F2" s="35"/>
      <c r="G2" s="35"/>
    </row>
    <row r="3" spans="2:18" ht="24" customHeight="1" x14ac:dyDescent="0.25">
      <c r="B3" s="35"/>
      <c r="C3" s="35"/>
      <c r="D3" s="35"/>
      <c r="E3" s="35"/>
      <c r="F3" s="35"/>
      <c r="G3" s="35"/>
      <c r="I3" s="64" t="s">
        <v>18</v>
      </c>
      <c r="J3" s="65"/>
      <c r="K3" s="65"/>
      <c r="L3" s="65"/>
      <c r="M3" s="65"/>
      <c r="N3" s="65"/>
      <c r="O3" s="65"/>
      <c r="P3" s="65"/>
      <c r="Q3" s="65"/>
      <c r="R3" s="66"/>
    </row>
    <row r="4" spans="2:18" x14ac:dyDescent="0.3">
      <c r="I4" s="67"/>
      <c r="J4" s="68"/>
      <c r="K4" s="68"/>
      <c r="L4" s="68"/>
      <c r="M4" s="68"/>
      <c r="N4" s="68"/>
      <c r="O4" s="68"/>
      <c r="P4" s="68"/>
      <c r="Q4" s="68"/>
      <c r="R4" s="69"/>
    </row>
    <row r="5" spans="2:18" ht="19.8" x14ac:dyDescent="0.25">
      <c r="B5" s="50" t="s">
        <v>9</v>
      </c>
      <c r="C5" s="50"/>
      <c r="D5" s="50"/>
      <c r="E5" s="50"/>
      <c r="F5" s="50"/>
      <c r="G5" s="50"/>
      <c r="I5" s="67"/>
      <c r="J5" s="68"/>
      <c r="K5" s="68"/>
      <c r="L5" s="68"/>
      <c r="M5" s="68"/>
      <c r="N5" s="68"/>
      <c r="O5" s="68"/>
      <c r="P5" s="68"/>
      <c r="Q5" s="68"/>
      <c r="R5" s="69"/>
    </row>
    <row r="6" spans="2:18" ht="15" thickBot="1" x14ac:dyDescent="0.35">
      <c r="B6" s="24"/>
      <c r="I6" s="67"/>
      <c r="J6" s="68"/>
      <c r="K6" s="68"/>
      <c r="L6" s="68"/>
      <c r="M6" s="68"/>
      <c r="N6" s="68"/>
      <c r="O6" s="68"/>
      <c r="P6" s="68"/>
      <c r="Q6" s="68"/>
      <c r="R6" s="69"/>
    </row>
    <row r="7" spans="2:18" ht="17.399999999999999" customHeight="1" thickTop="1" x14ac:dyDescent="0.25">
      <c r="B7" s="54" t="s">
        <v>11</v>
      </c>
      <c r="C7" s="53">
        <v>1</v>
      </c>
      <c r="D7" s="52" t="s">
        <v>12</v>
      </c>
      <c r="E7" s="55" t="s">
        <v>2</v>
      </c>
      <c r="F7" s="10">
        <f>IF(C7&gt;0,(C7*377/1000)^0.5,"")</f>
        <v>0.6140032573203501</v>
      </c>
      <c r="G7" s="11" t="s">
        <v>0</v>
      </c>
      <c r="I7" s="67"/>
      <c r="J7" s="68"/>
      <c r="K7" s="68"/>
      <c r="L7" s="68"/>
      <c r="M7" s="68"/>
      <c r="N7" s="68"/>
      <c r="O7" s="68"/>
      <c r="P7" s="68"/>
      <c r="Q7" s="68"/>
      <c r="R7" s="69"/>
    </row>
    <row r="8" spans="2:18" ht="15.6" x14ac:dyDescent="0.25">
      <c r="B8" s="42"/>
      <c r="C8" s="44"/>
      <c r="D8" s="46"/>
      <c r="E8" s="48"/>
      <c r="F8" s="7">
        <f>IF(C7&gt;0,F7*1000,"")</f>
        <v>614.00325732035014</v>
      </c>
      <c r="G8" s="12" t="s">
        <v>1</v>
      </c>
      <c r="I8" s="67"/>
      <c r="J8" s="68"/>
      <c r="K8" s="68"/>
      <c r="L8" s="68"/>
      <c r="M8" s="68"/>
      <c r="N8" s="68"/>
      <c r="O8" s="68"/>
      <c r="P8" s="68"/>
      <c r="Q8" s="68"/>
      <c r="R8" s="69"/>
    </row>
    <row r="9" spans="2:18" ht="16.05" customHeight="1" x14ac:dyDescent="0.3">
      <c r="B9" s="27"/>
      <c r="C9" s="33"/>
      <c r="D9" s="22"/>
      <c r="E9" s="30"/>
      <c r="G9" s="13"/>
      <c r="I9" s="67"/>
      <c r="J9" s="68"/>
      <c r="K9" s="68"/>
      <c r="L9" s="68"/>
      <c r="M9" s="68"/>
      <c r="N9" s="68"/>
      <c r="O9" s="68"/>
      <c r="P9" s="68"/>
      <c r="Q9" s="68"/>
      <c r="R9" s="69"/>
    </row>
    <row r="10" spans="2:18" ht="15.6" x14ac:dyDescent="0.25">
      <c r="B10" s="42" t="s">
        <v>11</v>
      </c>
      <c r="C10" s="51">
        <v>10</v>
      </c>
      <c r="D10" s="46" t="s">
        <v>13</v>
      </c>
      <c r="E10" s="48" t="s">
        <v>2</v>
      </c>
      <c r="F10" s="6">
        <f>IF(C10&gt;0,F11/1000,"")</f>
        <v>6.1400325732035008E-2</v>
      </c>
      <c r="G10" s="12" t="s">
        <v>0</v>
      </c>
      <c r="I10" s="67"/>
      <c r="J10" s="68"/>
      <c r="K10" s="68"/>
      <c r="L10" s="68"/>
      <c r="M10" s="68"/>
      <c r="N10" s="68"/>
      <c r="O10" s="68"/>
      <c r="P10" s="68"/>
      <c r="Q10" s="68"/>
      <c r="R10" s="69"/>
    </row>
    <row r="11" spans="2:18" ht="15.6" x14ac:dyDescent="0.25">
      <c r="B11" s="42"/>
      <c r="C11" s="51"/>
      <c r="D11" s="46"/>
      <c r="E11" s="48"/>
      <c r="F11" s="7">
        <f>IF(C10&gt;0,(C10*377)^0.5,"")</f>
        <v>61.400325732035007</v>
      </c>
      <c r="G11" s="12" t="s">
        <v>1</v>
      </c>
      <c r="I11" s="67"/>
      <c r="J11" s="68"/>
      <c r="K11" s="68"/>
      <c r="L11" s="68"/>
      <c r="M11" s="68"/>
      <c r="N11" s="68"/>
      <c r="O11" s="68"/>
      <c r="P11" s="68"/>
      <c r="Q11" s="68"/>
      <c r="R11" s="69"/>
    </row>
    <row r="12" spans="2:18" ht="16.05" customHeight="1" x14ac:dyDescent="0.3">
      <c r="B12" s="25"/>
      <c r="C12" s="28"/>
      <c r="D12" s="29"/>
      <c r="E12" s="31"/>
      <c r="G12" s="13"/>
      <c r="I12" s="67"/>
      <c r="J12" s="68"/>
      <c r="K12" s="68"/>
      <c r="L12" s="68"/>
      <c r="M12" s="68"/>
      <c r="N12" s="68"/>
      <c r="O12" s="68"/>
      <c r="P12" s="68"/>
      <c r="Q12" s="68"/>
      <c r="R12" s="69"/>
    </row>
    <row r="13" spans="2:18" ht="15.6" x14ac:dyDescent="0.25">
      <c r="B13" s="42" t="s">
        <v>11</v>
      </c>
      <c r="C13" s="44">
        <v>100</v>
      </c>
      <c r="D13" s="46" t="s">
        <v>14</v>
      </c>
      <c r="E13" s="48" t="s">
        <v>2</v>
      </c>
      <c r="F13" s="6">
        <f>IF(C13&gt;0,F14/1000,"")</f>
        <v>6.1400325732035004E-3</v>
      </c>
      <c r="G13" s="12" t="s">
        <v>0</v>
      </c>
      <c r="I13" s="67"/>
      <c r="J13" s="68"/>
      <c r="K13" s="68"/>
      <c r="L13" s="68"/>
      <c r="M13" s="68"/>
      <c r="N13" s="68"/>
      <c r="O13" s="68"/>
      <c r="P13" s="68"/>
      <c r="Q13" s="68"/>
      <c r="R13" s="69"/>
    </row>
    <row r="14" spans="2:18" ht="16.2" thickBot="1" x14ac:dyDescent="0.3">
      <c r="B14" s="43"/>
      <c r="C14" s="45"/>
      <c r="D14" s="47"/>
      <c r="E14" s="49"/>
      <c r="F14" s="14">
        <f>IF(C13&gt;0,(C13*377/1000)^0.5,"")</f>
        <v>6.1400325732035004</v>
      </c>
      <c r="G14" s="15" t="s">
        <v>1</v>
      </c>
      <c r="I14" s="67"/>
      <c r="J14" s="68"/>
      <c r="K14" s="68"/>
      <c r="L14" s="68"/>
      <c r="M14" s="68"/>
      <c r="N14" s="68"/>
      <c r="O14" s="68"/>
      <c r="P14" s="68"/>
      <c r="Q14" s="68"/>
      <c r="R14" s="69"/>
    </row>
    <row r="15" spans="2:18" ht="15" thickTop="1" x14ac:dyDescent="0.3">
      <c r="I15" s="67"/>
      <c r="J15" s="68"/>
      <c r="K15" s="68"/>
      <c r="L15" s="68"/>
      <c r="M15" s="68"/>
      <c r="N15" s="68"/>
      <c r="O15" s="68"/>
      <c r="P15" s="68"/>
      <c r="Q15" s="68"/>
      <c r="R15" s="69"/>
    </row>
    <row r="16" spans="2:18" ht="19.8" x14ac:dyDescent="0.25">
      <c r="B16" s="62" t="s">
        <v>10</v>
      </c>
      <c r="C16" s="62"/>
      <c r="D16" s="62"/>
      <c r="E16" s="62"/>
      <c r="F16" s="62"/>
      <c r="G16" s="62"/>
      <c r="I16" s="67"/>
      <c r="J16" s="68"/>
      <c r="K16" s="68"/>
      <c r="L16" s="68"/>
      <c r="M16" s="68"/>
      <c r="N16" s="68"/>
      <c r="O16" s="68"/>
      <c r="P16" s="68"/>
      <c r="Q16" s="68"/>
      <c r="R16" s="69"/>
    </row>
    <row r="17" spans="2:18" ht="16.2" thickBot="1" x14ac:dyDescent="0.35">
      <c r="B17" s="24"/>
      <c r="F17" s="5"/>
      <c r="G17" s="4"/>
      <c r="I17" s="67"/>
      <c r="J17" s="68"/>
      <c r="K17" s="68"/>
      <c r="L17" s="68"/>
      <c r="M17" s="68"/>
      <c r="N17" s="68"/>
      <c r="O17" s="68"/>
      <c r="P17" s="68"/>
      <c r="Q17" s="68"/>
      <c r="R17" s="69"/>
    </row>
    <row r="18" spans="2:18" ht="18" thickTop="1" x14ac:dyDescent="0.25">
      <c r="B18" s="63" t="s">
        <v>11</v>
      </c>
      <c r="C18" s="36">
        <v>0.61399999999999999</v>
      </c>
      <c r="D18" s="38" t="s">
        <v>0</v>
      </c>
      <c r="E18" s="40" t="s">
        <v>2</v>
      </c>
      <c r="F18" s="16">
        <f>IF(C18&gt;0,C18^2/377,"")</f>
        <v>9.9998938992042446E-4</v>
      </c>
      <c r="G18" s="17" t="s">
        <v>6</v>
      </c>
      <c r="I18" s="67"/>
      <c r="J18" s="68"/>
      <c r="K18" s="68"/>
      <c r="L18" s="68"/>
      <c r="M18" s="68"/>
      <c r="N18" s="68"/>
      <c r="O18" s="68"/>
      <c r="P18" s="68"/>
      <c r="Q18" s="68"/>
      <c r="R18" s="69"/>
    </row>
    <row r="19" spans="2:18" ht="17.399999999999999" x14ac:dyDescent="0.25">
      <c r="B19" s="57"/>
      <c r="C19" s="37"/>
      <c r="D19" s="39"/>
      <c r="E19" s="41"/>
      <c r="F19" s="9">
        <f>IF(C18&gt;0,C18^2/377*1000,"")</f>
        <v>0.99998938992042441</v>
      </c>
      <c r="G19" s="18" t="s">
        <v>4</v>
      </c>
      <c r="I19" s="67"/>
      <c r="J19" s="68"/>
      <c r="K19" s="68"/>
      <c r="L19" s="68"/>
      <c r="M19" s="68"/>
      <c r="N19" s="68"/>
      <c r="O19" s="68"/>
      <c r="P19" s="68"/>
      <c r="Q19" s="68"/>
      <c r="R19" s="69"/>
    </row>
    <row r="20" spans="2:18" ht="15.6" x14ac:dyDescent="0.25">
      <c r="B20" s="57"/>
      <c r="C20" s="37"/>
      <c r="D20" s="39"/>
      <c r="E20" s="41"/>
      <c r="F20" s="9">
        <f>IF(C18&gt;0,C18^2/377*10^6,"")</f>
        <v>999.98938992042451</v>
      </c>
      <c r="G20" s="18" t="s">
        <v>7</v>
      </c>
      <c r="I20" s="67"/>
      <c r="J20" s="68"/>
      <c r="K20" s="68"/>
      <c r="L20" s="68"/>
      <c r="M20" s="68"/>
      <c r="N20" s="68"/>
      <c r="O20" s="68"/>
      <c r="P20" s="68"/>
      <c r="Q20" s="68"/>
      <c r="R20" s="69"/>
    </row>
    <row r="21" spans="2:18" ht="16.05" customHeight="1" x14ac:dyDescent="0.35">
      <c r="B21" s="26"/>
      <c r="C21" s="28"/>
      <c r="D21" s="32"/>
      <c r="F21" s="5"/>
      <c r="G21" s="19"/>
      <c r="I21" s="67"/>
      <c r="J21" s="68"/>
      <c r="K21" s="68"/>
      <c r="L21" s="68"/>
      <c r="M21" s="68"/>
      <c r="N21" s="68"/>
      <c r="O21" s="68"/>
      <c r="P21" s="68"/>
      <c r="Q21" s="68"/>
      <c r="R21" s="69"/>
    </row>
    <row r="22" spans="2:18" ht="17.399999999999999" x14ac:dyDescent="0.25">
      <c r="B22" s="57" t="s">
        <v>11</v>
      </c>
      <c r="C22" s="37">
        <v>0.61401144315242395</v>
      </c>
      <c r="D22" s="39" t="s">
        <v>1</v>
      </c>
      <c r="E22" s="41" t="s">
        <v>2</v>
      </c>
      <c r="F22" s="8">
        <f>IF(C22&gt;0,C22^2/377/1000,"")</f>
        <v>1.0000266639844096E-6</v>
      </c>
      <c r="G22" s="18" t="s">
        <v>4</v>
      </c>
      <c r="I22" s="67"/>
      <c r="J22" s="68"/>
      <c r="K22" s="68"/>
      <c r="L22" s="68"/>
      <c r="M22" s="68"/>
      <c r="N22" s="68"/>
      <c r="O22" s="68"/>
      <c r="P22" s="68"/>
      <c r="Q22" s="68"/>
      <c r="R22" s="69"/>
    </row>
    <row r="23" spans="2:18" ht="17.399999999999999" x14ac:dyDescent="0.25">
      <c r="B23" s="57"/>
      <c r="C23" s="37"/>
      <c r="D23" s="39"/>
      <c r="E23" s="41"/>
      <c r="F23" s="9">
        <f>IF(C22&gt;0,C22^2/377,"")</f>
        <v>1.0000266639844096E-3</v>
      </c>
      <c r="G23" s="18" t="s">
        <v>5</v>
      </c>
      <c r="I23" s="67"/>
      <c r="J23" s="68"/>
      <c r="K23" s="68"/>
      <c r="L23" s="68"/>
      <c r="M23" s="68"/>
      <c r="N23" s="68"/>
      <c r="O23" s="68"/>
      <c r="P23" s="68"/>
      <c r="Q23" s="68"/>
      <c r="R23" s="69"/>
    </row>
    <row r="24" spans="2:18" ht="18" thickBot="1" x14ac:dyDescent="0.3">
      <c r="B24" s="58"/>
      <c r="C24" s="59"/>
      <c r="D24" s="60"/>
      <c r="E24" s="61"/>
      <c r="F24" s="20">
        <f>IF(C22&gt;0,C22^2/377*1000,"")</f>
        <v>1.0000266639844095</v>
      </c>
      <c r="G24" s="21" t="s">
        <v>8</v>
      </c>
      <c r="I24" s="67"/>
      <c r="J24" s="68"/>
      <c r="K24" s="68"/>
      <c r="L24" s="68"/>
      <c r="M24" s="68"/>
      <c r="N24" s="68"/>
      <c r="O24" s="68"/>
      <c r="P24" s="68"/>
      <c r="Q24" s="68"/>
      <c r="R24" s="69"/>
    </row>
    <row r="25" spans="2:18" ht="15" thickTop="1" x14ac:dyDescent="0.3">
      <c r="I25" s="67"/>
      <c r="J25" s="68"/>
      <c r="K25" s="68"/>
      <c r="L25" s="68"/>
      <c r="M25" s="68"/>
      <c r="N25" s="68"/>
      <c r="O25" s="68"/>
      <c r="P25" s="68"/>
      <c r="Q25" s="68"/>
      <c r="R25" s="69"/>
    </row>
    <row r="26" spans="2:18" x14ac:dyDescent="0.3">
      <c r="I26" s="67"/>
      <c r="J26" s="68"/>
      <c r="K26" s="68"/>
      <c r="L26" s="68"/>
      <c r="M26" s="68"/>
      <c r="N26" s="68"/>
      <c r="O26" s="68"/>
      <c r="P26" s="68"/>
      <c r="Q26" s="68"/>
      <c r="R26" s="69"/>
    </row>
    <row r="27" spans="2:18" x14ac:dyDescent="0.3">
      <c r="I27" s="67"/>
      <c r="J27" s="68"/>
      <c r="K27" s="68"/>
      <c r="L27" s="68"/>
      <c r="M27" s="68"/>
      <c r="N27" s="68"/>
      <c r="O27" s="68"/>
      <c r="P27" s="68"/>
      <c r="Q27" s="68"/>
      <c r="R27" s="69"/>
    </row>
    <row r="28" spans="2:18" x14ac:dyDescent="0.3">
      <c r="I28" s="70"/>
      <c r="J28" s="71"/>
      <c r="K28" s="71"/>
      <c r="L28" s="71"/>
      <c r="M28" s="71"/>
      <c r="N28" s="71"/>
      <c r="O28" s="71"/>
      <c r="P28" s="71"/>
      <c r="Q28" s="71"/>
      <c r="R28" s="72"/>
    </row>
    <row r="31" spans="2:18" x14ac:dyDescent="0.3">
      <c r="B31" s="24" t="s">
        <v>15</v>
      </c>
      <c r="C31" s="34" t="s">
        <v>16</v>
      </c>
      <c r="Q31" s="56" t="s">
        <v>3</v>
      </c>
      <c r="R31" s="56"/>
    </row>
  </sheetData>
  <mergeCells count="25">
    <mergeCell ref="E7:E8"/>
    <mergeCell ref="Q31:R31"/>
    <mergeCell ref="B22:B24"/>
    <mergeCell ref="C22:C24"/>
    <mergeCell ref="D22:D24"/>
    <mergeCell ref="E22:E24"/>
    <mergeCell ref="B16:G16"/>
    <mergeCell ref="B18:B20"/>
    <mergeCell ref="I3:R28"/>
    <mergeCell ref="B2:G3"/>
    <mergeCell ref="C18:C20"/>
    <mergeCell ref="D18:D20"/>
    <mergeCell ref="E18:E20"/>
    <mergeCell ref="B13:B14"/>
    <mergeCell ref="C13:C14"/>
    <mergeCell ref="D13:D14"/>
    <mergeCell ref="E13:E14"/>
    <mergeCell ref="B5:G5"/>
    <mergeCell ref="D10:D11"/>
    <mergeCell ref="C10:C11"/>
    <mergeCell ref="B10:B11"/>
    <mergeCell ref="E10:E11"/>
    <mergeCell ref="D7:D8"/>
    <mergeCell ref="C7:C8"/>
    <mergeCell ref="B7:B8"/>
  </mergeCells>
  <phoneticPr fontId="1" type="noConversion"/>
  <hyperlinks>
    <hyperlink ref="C31" r:id="rId1" xr:uid="{956FD13E-FF12-43D9-9BFA-92090AE11B39}"/>
  </hyperlink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Jean-Paul Auvolat</dc:creator>
  <cp:lastModifiedBy>Jean-Paul Auvolat</cp:lastModifiedBy>
  <dcterms:created xsi:type="dcterms:W3CDTF">2024-01-08T09:06:26Z</dcterms:created>
  <dcterms:modified xsi:type="dcterms:W3CDTF">2024-01-09T08:09:08Z</dcterms:modified>
</cp:coreProperties>
</file>